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P:\Ambassadors\Celia Alves\Projects\Live Examples\London Trip\App Files\"/>
    </mc:Choice>
  </mc:AlternateContent>
  <xr:revisionPtr revIDLastSave="0" documentId="13_ncr:1_{2A73BCF0-3EF2-4019-9BDB-9F562466E477}" xr6:coauthVersionLast="47" xr6:coauthVersionMax="47" xr10:uidLastSave="{00000000-0000-0000-0000-000000000000}"/>
  <bookViews>
    <workbookView xWindow="-103" yWindow="-103" windowWidth="33120" windowHeight="18120" xr2:uid="{00000000-000D-0000-FFFF-FFFF00000000}"/>
  </bookViews>
  <sheets>
    <sheet name="Attractions" sheetId="1" r:id="rId1"/>
    <sheet name="EditLayout" sheetId="7" r:id="rId2"/>
    <sheet name="DetailsLayout" sheetId="6" r:id="rId3"/>
    <sheet name="FilterLayout" sheetId="3" r:id="rId4"/>
    <sheet name="Ranges" sheetId="2" r:id="rId5"/>
  </sheets>
  <definedNames>
    <definedName name="Category">Ranges!$A:$A</definedName>
    <definedName name="Rating">Ranges!$B:$B</definedName>
    <definedName name="SheetcastCustomRange1035912605" hidden="1">Attractions!$E:$E</definedName>
    <definedName name="SheetcastCustomRange1337278589" hidden="1">Attractions!$B:$I</definedName>
    <definedName name="SheetcastCustomRange1436811237" hidden="1">Attractions!$D:$D</definedName>
    <definedName name="SheetcastCustomRange1543748730" hidden="1">Attractions!$C:$H</definedName>
    <definedName name="SheetcastCustomRange1585177158" hidden="1">Attractions!$C$16:$C$200</definedName>
    <definedName name="SheetcastCustomRange1714395883" hidden="1">Attractions!$B:$C</definedName>
    <definedName name="SheetcastCustomRange1970434137" hidden="1">Attractions!$L:$L</definedName>
    <definedName name="SheetcastCustomRange2084275172" hidden="1">Attractions!$B:$D</definedName>
    <definedName name="SheetcastCustomRange2112962421" hidden="1">Attractions!$E$16:$E$200</definedName>
    <definedName name="SheetcastCustomRange283422196" hidden="1">Attractions!$A:$H</definedName>
    <definedName name="SheetcastCustomRange291096624" hidden="1">Attractions!$B:$H</definedName>
    <definedName name="SheetcastCustomRange318402079" hidden="1">Attractions!$J:$J</definedName>
    <definedName name="SheetcastCustomRange384872285" hidden="1">Attractions!$C:$C</definedName>
    <definedName name="SheetcastCustomRange479011555" hidden="1">Attractions!$I:$I</definedName>
    <definedName name="SheetcastCustomRange627377476" hidden="1">Attractions!$L$16:$L$200</definedName>
    <definedName name="SheetcastCustomRange661886047" hidden="1">Attractions!$A:$I</definedName>
    <definedName name="SheetcastCustomRange683796336" hidden="1">Attractions!$B:$I</definedName>
    <definedName name="SheetcastCustomRange823875261" hidden="1">#REF!</definedName>
    <definedName name="SheetcastCustomRange830383446" hidden="1">Attractions!$F:$F</definedName>
    <definedName name="SheetcastCustomRange997440201" hidden="1">Attractions!$A:$A</definedName>
    <definedName name="Visited">Ranges!$C:$C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">
      <StorageSheetsMetadata>
        <Version>94</Version>
        <AppliedUpdates>
          <string>AddDynamicPictureCustomFilter</string>
          <string>AddMatchFieldsByName</string>
          <string>RemoveShowSourceLinks</string>
          <string>RemoveSheetsMarkedForDeletion</string>
          <string>AddHideSaveButton</string>
          <string>AddPageSize</string>
          <string>AddSortDirectionColumn</string>
          <string>AddCsvExport</string>
          <string>RemoveContainerBrokenContainerEntries</string>
          <string>AddGraphicDesignerTemplate</string>
          <string>AddIgnoreExcelStyles</string>
          <string>RenameFlowLayoutModeToScreenSizeAutoAdaptMode2</string>
          <string>AddTreeData</string>
          <string>RemoveIncludeHtmlNotificationColumn</string>
          <string>RenameNavigationPageTypeToDataFilter</string>
          <string>FixChartSourceSheetNameAndChangeChartSourceValue</string>
          <string>AddPermissionFormula</string>
          <string>RemoveListPositions</string>
          <string>AddRedirectFormula</string>
          <string>RenameListSourceTypeNoneList</string>
          <string>RemoveShowDifferentListColumn</string>
          <string>RefactorPagesAndCreateNestedChildPages</string>
          <string>RemoveSortProperties</string>
          <string>RemoveCalendarEventUpdatePageColumn</string>
          <string>AddFlexModePageColumn</string>
          <string>DeleteTemplateConfigSheets</string>
          <string>AddExtraInfoHeaders</string>
          <string>AddUsePrintButton</string>
          <string>ChangeCalendarAndMapSpecialFieldSourcesToFields</string>
          <string>AddAutoResizePage</string>
          <string>RenameAppAccessTypes</string>
          <string>RemoveScriptAndNotificationOwners</string>
          <string>AddIcon</string>
          <string>FixIconTitle</string>
          <string>AddMaintainTabState</string>
          <string>DeleteNotificationOrderingSheet</string>
          <string>AddEditableRangeMatch</string>
          <string>AddMenuPageOptions</string>
          <string>FixEditableRangeMatchingModeValue</string>
          <string>ConvertRecordBasedReportsToListPagesAndCleanupSourcesForAsIsReports</string>
          <string>ChangeListItemTemplateSourceKey</string>
          <string>RenameScreenSizeAutoAdaptMode</string>
          <string>AddConfigsForUnifyingList</string>
          <string>MigrateEditRecordAndDetailsReportToList</string>
          <string>CleanupSourcesForDiagrams</string>
          <string>FixEditableRangeMatchingModeRename</string>
          <string>RenameDataFilterPageTypeToFilterAndSlicer</string>
          <string>FixWorksheetEnumDisplayName</string>
          <string>FixShowRecordTypeRename</string>
          <string>FixImportSheetsSources</string>
          <string>RenamePivotTableExplorerPageTypeToPivotExplorer</string>
          <string>AddDisplayNameToPivotTablePageSourceType</string>
          <string>MigrateAllowBlankToRequiredRule</string>
          <string>RefactorRedirectAndRefresh</string>
          <string>MergeFillOnSave</string>
          <string>SetPageLegacyPageType</string>
          <string>AddExportPageProperties</string>
          <string>AddDiagramDirection</string>
          <string>AddTreePageProperties</string>
          <string>DeletePageLegacyForDeletedPages</string>
          <string>DeleteOrphanedSourcesAndValidations</string>
          <string>AddDiagramLineStraightness</string>
          <string>RenameListDisplayModeType</string>
          <string>AddExportFilePrefix</string>
          <string>AddFilterOrientationForReport</string>
          <string>FixDuplicatedDiagramAndTreeConfigColumns</string>
        </AppliedUpdates>
      </StorageSheetsMetadata>
    </ext>
  </extLst>
</workbook>
</file>

<file path=xl/calcChain.xml><?xml version="1.0" encoding="utf-8"?>
<calcChain xmlns="http://schemas.openxmlformats.org/spreadsheetml/2006/main">
  <c r="L15" i="1" l="1"/>
  <c r="L14" i="1"/>
  <c r="L13" i="1"/>
  <c r="L12" i="1"/>
  <c r="L11" i="1"/>
  <c r="L10" i="1"/>
  <c r="L9" i="1"/>
  <c r="L8" i="1"/>
  <c r="L7" i="1"/>
  <c r="L6" i="1"/>
  <c r="L5" i="1"/>
  <c r="L4" i="1"/>
  <c r="L3" i="1"/>
  <c r="L2" i="1"/>
  <c r="G12" i="6" a="1"/>
  <c r="F9" i="6"/>
  <c r="B8" i="7"/>
  <c r="B3" i="7"/>
  <c r="A14" i="1" a="1"/>
  <c r="A10" i="1" a="1"/>
  <c r="A6" i="1" a="1"/>
  <c r="A2" i="1" a="1"/>
  <c r="F11" i="6"/>
  <c r="B6" i="7"/>
  <c r="A12" i="1" a="1"/>
  <c r="A2" i="6"/>
  <c r="B9" i="1"/>
  <c r="B5" i="1"/>
  <c r="B2" i="1"/>
  <c r="F5" i="6"/>
  <c r="A8" i="7"/>
  <c r="A3" i="7"/>
  <c r="B15" i="1"/>
  <c r="B11" i="1"/>
  <c r="B7" i="1"/>
  <c r="B3" i="1"/>
  <c r="F2" i="6"/>
  <c r="A4" i="1" a="1"/>
  <c r="D1" i="3"/>
  <c r="A1" i="7"/>
  <c r="H1" i="3"/>
  <c r="F12" i="6"/>
  <c r="F4" i="6"/>
  <c r="B7" i="7"/>
  <c r="B2" i="7"/>
  <c r="A15" i="1" a="1"/>
  <c r="A11" i="1" a="1"/>
  <c r="A7" i="1" a="1"/>
  <c r="A3" i="1" a="1"/>
  <c r="A8" i="1" a="1"/>
  <c r="A6" i="7"/>
  <c r="B13" i="1"/>
  <c r="G1" i="3"/>
  <c r="G11" i="6"/>
  <c r="F3" i="6"/>
  <c r="A7" i="7"/>
  <c r="A2" i="7"/>
  <c r="B12" i="1"/>
  <c r="B8" i="1"/>
  <c r="B4" i="1"/>
  <c r="E1" i="3"/>
  <c r="B1" i="7"/>
  <c r="G10" i="6"/>
  <c r="B1" i="3"/>
  <c r="F10" i="6"/>
  <c r="B10" i="7" a="1"/>
  <c r="B5" i="7"/>
  <c r="A13" i="1" a="1"/>
  <c r="A9" i="1" a="1"/>
  <c r="A5" i="1" a="1"/>
  <c r="A1" i="3"/>
  <c r="G9" i="6"/>
  <c r="A5" i="7"/>
  <c r="B14" i="1"/>
  <c r="B10" i="1"/>
  <c r="B6" i="1"/>
  <c r="C9" i="1" a="1"/>
  <c r="C10" i="1" a="1"/>
  <c r="C13" i="1" a="1"/>
  <c r="C7" i="1" a="1"/>
  <c r="C11" i="1" a="1"/>
  <c r="C14" i="1" a="1"/>
  <c r="C12" i="1" a="1"/>
  <c r="C5" i="1" a="1"/>
  <c r="C15" i="1" a="1"/>
  <c r="C3" i="1" a="1"/>
  <c r="C8" i="1" a="1"/>
  <c r="C2" i="1" a="1"/>
  <c r="C6" i="1" a="1"/>
  <c r="C4" i="1" a="1"/>
  <c r="C3" i="1" l="1"/>
  <c r="C7" i="1"/>
  <c r="C11" i="1"/>
  <c r="C15" i="1"/>
  <c r="A5" i="1"/>
  <c r="A9" i="1"/>
  <c r="A13" i="1"/>
  <c r="B10" i="7"/>
  <c r="C5" i="1"/>
  <c r="C9" i="1"/>
  <c r="C13" i="1"/>
  <c r="C6" i="1"/>
  <c r="A8" i="1"/>
  <c r="A3" i="1"/>
  <c r="A7" i="1"/>
  <c r="A11" i="1"/>
  <c r="A15" i="1"/>
  <c r="C2" i="1"/>
  <c r="C10" i="1"/>
  <c r="A4" i="1"/>
  <c r="C4" i="1"/>
  <c r="C8" i="1"/>
  <c r="C12" i="1"/>
  <c r="C14" i="1"/>
  <c r="A12" i="1"/>
  <c r="A2" i="1"/>
  <c r="A6" i="1"/>
  <c r="A10" i="1"/>
  <c r="A14" i="1"/>
  <c r="G1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<sst xmlns="http://schemas.openxmlformats.org/spreadsheetml/2006/main" count="87" uniqueCount="53">
  <si>
    <t>Attraction</t>
  </si>
  <si>
    <t>Location</t>
  </si>
  <si>
    <t>Buckingham Palace</t>
  </si>
  <si>
    <t>London EC3N 4AB, United Kingdom</t>
  </si>
  <si>
    <t>Tower of London</t>
  </si>
  <si>
    <t>London SW1A 0AA, United Kingdom</t>
  </si>
  <si>
    <t>Great Russell St, London WC1B 3DG, United Kingdom</t>
  </si>
  <si>
    <t>The British Museum</t>
  </si>
  <si>
    <t>Trafalgar Square, London WC2N 5DN, United Kingdom</t>
  </si>
  <si>
    <t>The National Gallery</t>
  </si>
  <si>
    <t>Palace of Westminster</t>
  </si>
  <si>
    <t>The London Eye</t>
  </si>
  <si>
    <t>Hyde Park</t>
  </si>
  <si>
    <t>Globe Theatre</t>
  </si>
  <si>
    <t>Victoria and Albert Museum</t>
  </si>
  <si>
    <t>Covent Garden</t>
  </si>
  <si>
    <t>Camden Market</t>
  </si>
  <si>
    <t>Kensington Palace</t>
  </si>
  <si>
    <t>Riverside Building, County Hall, London SE1 7PB, United Kingdom</t>
  </si>
  <si>
    <t>GR4P+W9 London, United Kingdom</t>
  </si>
  <si>
    <t>21 New Globe Walk, London SE1 9DT, United Kingdom</t>
  </si>
  <si>
    <t>GV25+G6 London, United Kingdom</t>
  </si>
  <si>
    <t>Cromwell Rd, London SW7 2RL, United Kingdom</t>
  </si>
  <si>
    <t>GV6G+PQ London, United Kingdom</t>
  </si>
  <si>
    <t>St. Paul's Churchyard, London EC4M 8AD, United Kingdom</t>
  </si>
  <si>
    <t>GVR3+H9 London, United Kingdom</t>
  </si>
  <si>
    <t>32 London Bridge St, London SE1 9SG, United Kingdom</t>
  </si>
  <si>
    <t>Kensington Gardens, London W8 4PX, United Kingdom</t>
  </si>
  <si>
    <t>Rating</t>
  </si>
  <si>
    <t>Photos</t>
  </si>
  <si>
    <t>Visited</t>
  </si>
  <si>
    <t>Pins</t>
  </si>
  <si>
    <t>Category</t>
  </si>
  <si>
    <t>Entertainment</t>
  </si>
  <si>
    <t>Museum</t>
  </si>
  <si>
    <t>Sights</t>
  </si>
  <si>
    <t>Shopping</t>
  </si>
  <si>
    <t>Castles, Churches, and Palaces</t>
  </si>
  <si>
    <t>Museums</t>
  </si>
  <si>
    <t>Dining</t>
  </si>
  <si>
    <t>The Shard (Aqua)</t>
  </si>
  <si>
    <t xml:space="preserve"> </t>
  </si>
  <si>
    <t>First Visited</t>
  </si>
  <si>
    <t>Last Visited</t>
  </si>
  <si>
    <t>Not Visited</t>
  </si>
  <si>
    <t>#Visits</t>
  </si>
  <si>
    <t>Add Visit</t>
  </si>
  <si>
    <t>Notes</t>
  </si>
  <si>
    <t>⭐</t>
  </si>
  <si>
    <t>⭐⭐</t>
  </si>
  <si>
    <t>⭐⭐⭐</t>
  </si>
  <si>
    <t>⭐⭐⭐⭐</t>
  </si>
  <si>
    <t>St. Paul's Cathedral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</si>
</sst>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m\ d\,\ yyyy;@"/>
    <numFmt numFmtId="165" formatCode="[$-409]mmm\ d\,\ yyyy;@"/>
    <numFmt numFmtId="166" formatCode="0\ &quot;times&quot;"/>
  </numFmts>
  <fonts count="15" x14ac:knownFonts="1">
    <font>
      <sz val="18"/>
      <color theme="1"/>
      <name val="Aptos Narrow"/>
      <family val="2"/>
      <scheme val="minor"/>
    </font>
    <font>
      <b/>
      <sz val="18"/>
      <color theme="0"/>
      <name val="Calibri"/>
      <family val="2"/>
    </font>
    <font>
      <sz val="18"/>
      <color theme="1"/>
      <name val="Calibri"/>
      <family val="2"/>
    </font>
    <font>
      <b/>
      <sz val="18"/>
      <name val="Calibri"/>
      <family val="2"/>
    </font>
    <font>
      <sz val="18"/>
      <name val="Calibri"/>
      <family val="2"/>
    </font>
    <font>
      <sz val="18"/>
      <name val="Aptos Narrow"/>
      <family val="2"/>
      <scheme val="minor"/>
    </font>
    <font>
      <b/>
      <sz val="14"/>
      <color theme="0"/>
      <name val="Calibri"/>
      <family val="2"/>
    </font>
    <font>
      <b/>
      <sz val="14"/>
      <color theme="0"/>
      <name val="Aptos Narrow"/>
      <family val="2"/>
      <scheme val="minor"/>
    </font>
    <font>
      <sz val="14"/>
      <color theme="1"/>
      <name val="Calibri"/>
      <family val="2"/>
    </font>
    <font>
      <sz val="14"/>
      <color theme="1"/>
      <name val="Aptos Narrow"/>
      <family val="2"/>
      <scheme val="minor"/>
    </font>
    <font>
      <b/>
      <sz val="14"/>
      <name val="Calibri"/>
      <family val="2"/>
    </font>
    <font>
      <sz val="14"/>
      <name val="Calibri"/>
      <family val="2"/>
    </font>
    <font>
      <sz val="14"/>
      <name val="Aptos Narrow"/>
      <family val="2"/>
      <scheme val="minor"/>
    </font>
    <font>
      <b/>
      <sz val="14"/>
      <color theme="1"/>
      <name val="Calibri"/>
      <family val="2"/>
    </font>
    <font>
      <b/>
      <sz val="18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 style="thin">
        <color theme="9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2" borderId="0" xfId="0" applyFont="1" applyFill="1" applyAlignment="1">
      <alignment horizontal="left" vertical="center" indent="1"/>
    </xf>
    <xf numFmtId="0" fontId="2" fillId="0" borderId="0" xfId="0" applyFont="1" applyAlignment="1">
      <alignment horizontal="left" vertical="center" indent="1"/>
    </xf>
    <xf numFmtId="0" fontId="2" fillId="0" borderId="0" xfId="0" applyFont="1" applyAlignment="1">
      <alignment horizontal="left" indent="1"/>
    </xf>
    <xf numFmtId="0" fontId="3" fillId="0" borderId="0" xfId="0" applyFont="1" applyAlignment="1">
      <alignment horizontal="left" indent="1"/>
    </xf>
    <xf numFmtId="0" fontId="4" fillId="0" borderId="0" xfId="0" applyFont="1" applyAlignment="1">
      <alignment vertical="center"/>
    </xf>
    <xf numFmtId="164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indent="1"/>
    </xf>
    <xf numFmtId="0" fontId="5" fillId="0" borderId="0" xfId="0" applyFont="1" applyAlignment="1">
      <alignment horizontal="left" indent="1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 indent="1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 indent="1"/>
    </xf>
    <xf numFmtId="0" fontId="8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left" vertical="center" indent="1"/>
    </xf>
    <xf numFmtId="0" fontId="8" fillId="0" borderId="0" xfId="0" applyFont="1" applyAlignment="1">
      <alignment horizontal="center" vertical="center"/>
    </xf>
    <xf numFmtId="164" fontId="9" fillId="0" borderId="0" xfId="0" applyNumberFormat="1" applyFont="1" applyAlignment="1">
      <alignment horizontal="left" vertical="center" indent="1"/>
    </xf>
    <xf numFmtId="0" fontId="9" fillId="0" borderId="0" xfId="0" applyFont="1" applyAlignment="1">
      <alignment horizontal="left" vertical="center" indent="1"/>
    </xf>
    <xf numFmtId="0" fontId="9" fillId="0" borderId="0" xfId="0" applyFont="1" applyAlignment="1">
      <alignment horizontal="center" vertical="center"/>
    </xf>
    <xf numFmtId="0" fontId="9" fillId="0" borderId="0" xfId="0" applyFont="1"/>
    <xf numFmtId="0" fontId="8" fillId="0" borderId="9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 wrapText="1" indent="1"/>
    </xf>
    <xf numFmtId="0" fontId="8" fillId="3" borderId="9" xfId="0" applyFont="1" applyFill="1" applyBorder="1" applyAlignment="1">
      <alignment horizontal="left" vertical="center" inden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 inden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right" indent="2"/>
    </xf>
    <xf numFmtId="165" fontId="8" fillId="0" borderId="0" xfId="0" applyNumberFormat="1" applyFont="1" applyAlignment="1">
      <alignment horizontal="left" vertical="center" indent="1"/>
    </xf>
    <xf numFmtId="0" fontId="12" fillId="0" borderId="0" xfId="0" applyFont="1" applyAlignment="1">
      <alignment horizontal="right" indent="1"/>
    </xf>
    <xf numFmtId="0" fontId="8" fillId="0" borderId="0" xfId="0" applyFont="1" applyAlignment="1">
      <alignment vertical="top"/>
    </xf>
    <xf numFmtId="0" fontId="8" fillId="0" borderId="0" xfId="0" applyFont="1" applyAlignment="1">
      <alignment horizontal="left" indent="1"/>
    </xf>
    <xf numFmtId="0" fontId="8" fillId="0" borderId="0" xfId="0" applyFont="1" applyAlignment="1">
      <alignment vertical="center"/>
    </xf>
    <xf numFmtId="0" fontId="10" fillId="0" borderId="0" xfId="0" applyFont="1" applyAlignment="1">
      <alignment horizontal="left" vertical="center" indent="1"/>
    </xf>
    <xf numFmtId="0" fontId="13" fillId="0" borderId="0" xfId="0" applyFont="1" applyAlignment="1">
      <alignment vertical="center"/>
    </xf>
    <xf numFmtId="165" fontId="8" fillId="0" borderId="0" xfId="0" applyNumberFormat="1" applyFont="1" applyAlignment="1">
      <alignment vertical="center"/>
    </xf>
    <xf numFmtId="165" fontId="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9" xfId="0" applyFont="1" applyBorder="1" applyAlignment="1">
      <alignment horizontal="center"/>
    </xf>
    <xf numFmtId="0" fontId="8" fillId="3" borderId="9" xfId="0" applyFont="1" applyFill="1" applyBorder="1" applyAlignment="1">
      <alignment horizontal="center" vertical="center"/>
    </xf>
    <xf numFmtId="165" fontId="8" fillId="0" borderId="9" xfId="0" applyNumberFormat="1" applyFont="1" applyBorder="1" applyAlignment="1">
      <alignment horizontal="left" vertical="center" indent="1"/>
    </xf>
    <xf numFmtId="166" fontId="8" fillId="0" borderId="9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164" fontId="12" fillId="0" borderId="0" xfId="0" applyNumberFormat="1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8" fillId="0" borderId="0" xfId="0" applyFont="1" applyAlignment="1">
      <alignment horizontal="left" indent="1"/>
    </xf>
    <xf numFmtId="164" fontId="8" fillId="0" borderId="0" xfId="0" applyNumberFormat="1" applyFont="1" applyAlignment="1">
      <alignment horizontal="left" vertical="center"/>
    </xf>
    <xf numFmtId="0" fontId="14" fillId="0" borderId="0" xfId="0" applyFont="1" applyAlignment="1">
      <alignment horizontal="left" vertical="center"/>
    </xf>
  </cellXfs>
  <cellStyles count="1">
    <cellStyle name="Normal" xfId="0" builtinId="0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center" textRotation="0" wrapText="0" indent="1" justifyLastLine="0" shrinkToFit="0" readingOrder="0"/>
      <border diagonalUp="0" diagonalDown="0" outline="0">
        <left/>
        <right/>
        <top style="thin">
          <color theme="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center" textRotation="0" wrapText="0" indent="1" justifyLastLine="0" shrinkToFit="0" readingOrder="0"/>
      <border diagonalUp="0" diagonalDown="0" outline="0">
        <left/>
        <right/>
        <top style="thin">
          <color theme="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6" formatCode="0\ &quot;times&quot;"/>
      <alignment horizontal="left" vertical="center" textRotation="0" wrapText="0" indent="1" justifyLastLine="0" shrinkToFit="0" readingOrder="0"/>
      <border diagonalUp="0" diagonalDown="0" outline="0">
        <left/>
        <right/>
        <top style="thin">
          <color theme="9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6" formatCode="0\ &quot;times&quot;"/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9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5" formatCode="[$-409]mmm\ d\,\ yyyy;@"/>
      <alignment horizontal="left" vertical="center" textRotation="0" wrapText="0" indent="1" justifyLastLine="0" shrinkToFit="0" readingOrder="0"/>
      <border diagonalUp="0" diagonalDown="0" outline="0">
        <left/>
        <right/>
        <top style="thin">
          <color theme="9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5" formatCode="[$-409]mmm\ d\,\ yyyy;@"/>
      <alignment horizontal="left" vertical="center" textRotation="0" wrapText="0" indent="1" justifyLastLine="0" shrinkToFit="0" readingOrder="0"/>
      <border diagonalUp="0" diagonalDown="0" outline="0">
        <left/>
        <right/>
        <top style="thin">
          <color theme="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center" textRotation="0" wrapText="1" indent="1" justifyLastLine="0" shrinkToFit="0" readingOrder="0"/>
      <border diagonalUp="0" diagonalDown="0" outline="0">
        <left/>
        <right/>
        <top style="thin">
          <color theme="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center" textRotation="0" wrapText="0" indent="0" justifyLastLine="0" shrinkToFit="0" readingOrder="0"/>
      <border diagonalUp="0" diagonalDown="0" outline="0">
        <left/>
        <right/>
        <top style="thin">
          <color theme="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center" textRotation="0" wrapText="0" indent="1" justifyLastLine="0" shrinkToFit="0" readingOrder="0"/>
      <border diagonalUp="0" diagonalDown="0" outline="0">
        <left/>
        <right/>
        <top style="thin">
          <color theme="9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9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center" textRotation="0" wrapText="0" indent="0" justifyLastLine="0" shrinkToFit="0" readingOrder="0"/>
      <border diagonalUp="0" diagonalDown="0" outline="0">
        <left/>
        <right/>
        <top style="thin">
          <color theme="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9"/>
        </top>
        <bottom/>
      </border>
    </dxf>
    <dxf>
      <border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left" vertical="center" textRotation="0" wrapText="0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family val="2"/>
        <scheme val="none"/>
      </font>
      <fill>
        <patternFill patternType="solid">
          <fgColor indexed="64"/>
          <bgColor theme="9" tint="-0.249977111117893"/>
        </patternFill>
      </fill>
      <alignment horizontal="left" vertical="center" textRotation="0" wrapText="0" indent="1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4EA9E00-0A34-4192-BD4B-3DD7F16CBC85}" name="Attractions" displayName="Attractions" ref="A1:L15" totalsRowShown="0" headerRowDxfId="14" dataDxfId="13" tableBorderDxfId="12">
  <autoFilter ref="A1:L15" xr:uid="{44EA9E00-0A34-4192-BD4B-3DD7F16CBC85}"/>
  <tableColumns count="12">
    <tableColumn id="1" xr3:uid="{8E277861-8AD3-45C0-9B63-E2B277153723}" name="Notes" dataDxfId="11">
      <calculatedColumnFormula array="1">_xll.CASTCHAT(D2)</calculatedColumnFormula>
    </tableColumn>
    <tableColumn id="2" xr3:uid="{0B0C1114-3F5F-4B9D-A36D-09F0C6845BEA}" name="Photos" dataDxfId="10"/>
    <tableColumn id="9" xr3:uid="{680B50FC-1C4F-42B5-A240-6553958344F8}" name="Add Visit" dataDxfId="9">
      <calculatedColumnFormula array="1">IF(ISBLANK(G2),_xll.CASTBUTTON("Visited",_xll.DOSETVALUES("Visited",K2),_xll.DOSETVALUES(TODAY(),G2),_xll.DOSETVALUES(I2+1,I2)),_xll.CASTBUTTON("Visited",_xll.DOSETVALUES("Visited",K2),_xll.DOSETVALUES(TODAY(),H2),_xll.DOSETVALUES(I2+1,I2)))</calculatedColumnFormula>
    </tableColumn>
    <tableColumn id="3" xr3:uid="{49412A6C-8F7D-428E-93BC-2A5DA8DD383D}" name="Attraction" dataDxfId="8"/>
    <tableColumn id="4" xr3:uid="{926C555F-D3E5-4FC0-BDE6-C8D88FF74064}" name="Rating" dataDxfId="7"/>
    <tableColumn id="5" xr3:uid="{01207906-4DDA-4381-9561-53D96F160FB1}" name="Location" dataDxfId="6"/>
    <tableColumn id="6" xr3:uid="{0F976F0F-183C-4D87-9C14-3D4A058E53A9}" name="First Visited" dataDxfId="5"/>
    <tableColumn id="7" xr3:uid="{22CF1FA5-DCB5-4168-B60B-E6F300FFB008}" name="Last Visited" dataDxfId="4"/>
    <tableColumn id="8" xr3:uid="{C7B6A61A-2F6F-47A3-9AAF-D278602B99D1}" name="#Visits" dataDxfId="3"/>
    <tableColumn id="12" xr3:uid="{FEF42B47-F6FC-4A2F-92D4-059F7AC6170F}" name="Category" dataDxfId="2"/>
    <tableColumn id="10" xr3:uid="{A8144C1A-A0A1-4F00-9A5A-2342854BF7E2}" name="Visited" dataDxfId="1"/>
    <tableColumn id="11" xr3:uid="{A55EE42E-38A2-4570-90FD-9B850BF979ED}" name="Pins" dataDxfId="0">
      <calculatedColumnFormula>IF(K2="Visited","Green","Red")</calculatedColumnFormula>
    </tableColumn>
  </tableColumns>
  <tableStyleInfo name="TableStyleLight11" showFirstColumn="0" showLastColumn="0" showRowStripes="1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778" row="4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EF077656-A61E-4CA9-AC4A-14148B3A4689}">
  <we:reference id="wa200003696" version="1.3.0.0" store="en-US" storeType="OMEX"/>
  <we:alternateReferences>
    <we:reference id="wa200003696" version="1.3.0.0" store="WA200003696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E7748-3161-4C86-B845-C86EBF08C980}">
  <sheetPr codeName="Sheet2"/>
  <dimension ref="A1:L15"/>
  <sheetViews>
    <sheetView tabSelected="1" zoomScale="70" zoomScaleNormal="70" workbookViewId="0">
      <selection activeCell="D19" sqref="D19"/>
    </sheetView>
  </sheetViews>
  <sheetFormatPr defaultColWidth="8.6640625" defaultRowHeight="20.399999999999999" customHeight="1" outlineLevelCol="1" x14ac:dyDescent="0.5"/>
  <cols>
    <col min="1" max="1" width="6.7109375" style="16" customWidth="1"/>
    <col min="2" max="2" width="9" style="16" bestFit="1" customWidth="1"/>
    <col min="3" max="3" width="8.5234375" style="13" customWidth="1"/>
    <col min="4" max="4" width="19.80859375" style="13" customWidth="1"/>
    <col min="5" max="5" width="9.140625" style="13" bestFit="1" customWidth="1"/>
    <col min="6" max="6" width="43.37890625" style="17" customWidth="1"/>
    <col min="7" max="7" width="11.28515625" style="17" customWidth="1"/>
    <col min="8" max="8" width="11.80859375" style="18" bestFit="1" customWidth="1"/>
    <col min="9" max="9" width="8.5234375" style="19" bestFit="1" customWidth="1"/>
    <col min="10" max="10" width="21.33203125" style="20" bestFit="1" customWidth="1"/>
    <col min="11" max="11" width="9.85546875" style="13" customWidth="1"/>
    <col min="12" max="12" width="6.47265625" style="13" customWidth="1" outlineLevel="1"/>
    <col min="13" max="13" width="28.5234375" style="13" customWidth="1"/>
    <col min="14" max="16384" width="8.6640625" style="13"/>
  </cols>
  <sheetData>
    <row r="1" spans="1:12" ht="20.399999999999999" customHeight="1" x14ac:dyDescent="0.65">
      <c r="A1" s="10" t="s">
        <v>47</v>
      </c>
      <c r="B1" s="10" t="s">
        <v>29</v>
      </c>
      <c r="C1" s="12" t="s">
        <v>46</v>
      </c>
      <c r="D1" s="11" t="s">
        <v>0</v>
      </c>
      <c r="E1" s="11" t="s">
        <v>28</v>
      </c>
      <c r="F1" s="11" t="s">
        <v>1</v>
      </c>
      <c r="G1" s="10" t="s">
        <v>42</v>
      </c>
      <c r="H1" s="10" t="s">
        <v>43</v>
      </c>
      <c r="I1" s="10" t="s">
        <v>45</v>
      </c>
      <c r="J1" s="11" t="s">
        <v>32</v>
      </c>
      <c r="K1" s="11" t="s">
        <v>30</v>
      </c>
      <c r="L1" s="11" t="s">
        <v>31</v>
      </c>
    </row>
    <row r="2" spans="1:12" ht="20.399999999999999" customHeight="1" x14ac:dyDescent="0.5">
      <c r="A2" s="14" t="str" cm="1">
        <f t="array" ref="A2">_xll.CASTCHAT(D2)</f>
        <v>Buckingham Palace</v>
      </c>
      <c r="B2" s="40" t="str">
        <f>_xll.CASTPICTURE("5d51db10-9b19-4b6c-9f3f-3459d4cac2b3")</f>
        <v>{Image Bin}</v>
      </c>
      <c r="C2" s="41" t="str" cm="1">
        <f t="array" aca="1" ref="C2" ca="1">IF(ISBLANK(G2),_xll.CASTBUTTON("Visited",_xll.DOSETVALUES("Visited",K2),_xll.DOSETVALUES(TODAY(),G2),_xll.DOSETVALUES(I2+1,I2)),_xll.CASTBUTTON("Visited",_xll.DOSETVALUES("Visited",K2),_xll.DOSETVALUES(TODAY(),H2),_xll.DOSETVALUES(I2+1,I2)))</f>
        <v>Visited</v>
      </c>
      <c r="D2" s="15" t="s">
        <v>2</v>
      </c>
      <c r="E2" s="21" t="s">
        <v>49</v>
      </c>
      <c r="F2" s="22" t="s">
        <v>21</v>
      </c>
      <c r="G2" s="42">
        <v>35034</v>
      </c>
      <c r="H2" s="42">
        <v>45329</v>
      </c>
      <c r="I2" s="43">
        <v>3</v>
      </c>
      <c r="J2" s="15" t="s">
        <v>37</v>
      </c>
      <c r="K2" s="15" t="s">
        <v>30</v>
      </c>
      <c r="L2" s="23" t="str">
        <f t="shared" ref="L2:L15" si="0">IF(K2="Visited","Green","Red")</f>
        <v>Green</v>
      </c>
    </row>
    <row r="3" spans="1:12" ht="20.399999999999999" customHeight="1" x14ac:dyDescent="0.5">
      <c r="A3" s="14" t="str" cm="1">
        <f t="array" ref="A3">_xll.CASTCHAT(D3)</f>
        <v>Tower of London</v>
      </c>
      <c r="B3" s="40" t="str">
        <f>_xll.CASTPICTURE("5679ba35-d1dd-482b-a6c5-2d4d497c6200")</f>
        <v>{Image Bin}</v>
      </c>
      <c r="C3" s="41" t="str" cm="1">
        <f t="array" aca="1" ref="C3" ca="1">IF(ISBLANK(G3),_xll.CASTBUTTON("Visited",_xll.DOSETVALUES("Visited",K3),_xll.DOSETVALUES(TODAY(),G3),_xll.DOSETVALUES(I3+1,I3)),_xll.CASTBUTTON("Visited",_xll.DOSETVALUES("Visited",K3),_xll.DOSETVALUES(TODAY(),H3),_xll.DOSETVALUES(I3+1,I3)))</f>
        <v>Visited</v>
      </c>
      <c r="D3" s="15" t="s">
        <v>4</v>
      </c>
      <c r="E3" s="21" t="s">
        <v>50</v>
      </c>
      <c r="F3" s="22" t="s">
        <v>3</v>
      </c>
      <c r="G3" s="42">
        <v>45330</v>
      </c>
      <c r="H3" s="42"/>
      <c r="I3" s="43">
        <v>1</v>
      </c>
      <c r="J3" s="15" t="s">
        <v>37</v>
      </c>
      <c r="K3" s="15" t="s">
        <v>30</v>
      </c>
      <c r="L3" s="23" t="str">
        <f t="shared" si="0"/>
        <v>Green</v>
      </c>
    </row>
    <row r="4" spans="1:12" ht="20.399999999999999" customHeight="1" x14ac:dyDescent="0.5">
      <c r="A4" s="14" t="str" cm="1">
        <f t="array" ref="A4">_xll.CASTCHAT(D4)</f>
        <v>Palace of Westminster</v>
      </c>
      <c r="B4" s="40" t="str">
        <f>_xll.CASTPICTURE("2c0008a6-b1c3-449b-a782-814d3d42b210")</f>
        <v>{Image Bin}</v>
      </c>
      <c r="C4" s="41" t="str" cm="1">
        <f t="array" aca="1" ref="C4" ca="1">IF(ISBLANK(G4),_xll.CASTBUTTON("Visited",_xll.DOSETVALUES("Visited",K4),_xll.DOSETVALUES(TODAY(),G4),_xll.DOSETVALUES(I4+1,I4)),_xll.CASTBUTTON("Visited",_xll.DOSETVALUES("Visited",K4),_xll.DOSETVALUES(TODAY(),H4),_xll.DOSETVALUES(I4+1,I4)))</f>
        <v>Visited</v>
      </c>
      <c r="D4" s="15" t="s">
        <v>10</v>
      </c>
      <c r="E4" s="21" t="s">
        <v>50</v>
      </c>
      <c r="F4" s="22" t="s">
        <v>5</v>
      </c>
      <c r="G4" s="42">
        <v>45330</v>
      </c>
      <c r="H4" s="42"/>
      <c r="I4" s="43">
        <v>1</v>
      </c>
      <c r="J4" s="15" t="s">
        <v>37</v>
      </c>
      <c r="K4" s="15" t="s">
        <v>30</v>
      </c>
      <c r="L4" s="23" t="str">
        <f t="shared" si="0"/>
        <v>Green</v>
      </c>
    </row>
    <row r="5" spans="1:12" ht="20.399999999999999" customHeight="1" x14ac:dyDescent="0.5">
      <c r="A5" s="14" t="str" cm="1">
        <f t="array" ref="A5">_xll.CASTCHAT(D5)</f>
        <v>The British Museum</v>
      </c>
      <c r="B5" s="40" t="str">
        <f>_xll.CASTPICTURE("64123c6f-23f6-46be-8d14-72bbe6dff233")</f>
        <v>{Image Bin}</v>
      </c>
      <c r="C5" s="41" t="str" cm="1">
        <f t="array" aca="1" ref="C5" ca="1">IF(ISBLANK(G5),_xll.CASTBUTTON("Visited",_xll.DOSETVALUES("Visited",K5),_xll.DOSETVALUES(TODAY(),G5),_xll.DOSETVALUES(I5+1,I5)),_xll.CASTBUTTON("Visited",_xll.DOSETVALUES("Visited",K5),_xll.DOSETVALUES(TODAY(),H5),_xll.DOSETVALUES(I5+1,I5)))</f>
        <v>Visited</v>
      </c>
      <c r="D5" s="15" t="s">
        <v>7</v>
      </c>
      <c r="E5" s="21" t="s">
        <v>51</v>
      </c>
      <c r="F5" s="22" t="s">
        <v>6</v>
      </c>
      <c r="G5" s="42">
        <v>45330</v>
      </c>
      <c r="H5" s="42"/>
      <c r="I5" s="43">
        <v>1</v>
      </c>
      <c r="J5" s="15" t="s">
        <v>34</v>
      </c>
      <c r="K5" s="15" t="s">
        <v>30</v>
      </c>
      <c r="L5" s="23" t="str">
        <f t="shared" si="0"/>
        <v>Green</v>
      </c>
    </row>
    <row r="6" spans="1:12" ht="20.399999999999999" customHeight="1" x14ac:dyDescent="0.5">
      <c r="A6" s="14" t="str" cm="1">
        <f t="array" ref="A6">_xll.CASTCHAT(D6)</f>
        <v>The National Gallery</v>
      </c>
      <c r="B6" s="40" t="str">
        <f>_xll.CASTPICTURE("c8050c48-954f-454d-800a-ae88b472c5c7")</f>
        <v>{Image Bin}</v>
      </c>
      <c r="C6" s="41" t="str" cm="1">
        <f t="array" aca="1" ref="C6" ca="1">IF(ISBLANK(G6),_xll.CASTBUTTON("Visited",_xll.DOSETVALUES("Visited",K6),_xll.DOSETVALUES(TODAY(),G6),_xll.DOSETVALUES(I6+1,I6)),_xll.CASTBUTTON("Visited",_xll.DOSETVALUES("Visited",K6),_xll.DOSETVALUES(TODAY(),H6),_xll.DOSETVALUES(I6+1,I6)))</f>
        <v>Visited</v>
      </c>
      <c r="D6" s="15" t="s">
        <v>9</v>
      </c>
      <c r="E6" s="21" t="s">
        <v>50</v>
      </c>
      <c r="F6" s="22" t="s">
        <v>8</v>
      </c>
      <c r="G6" s="42">
        <v>45330</v>
      </c>
      <c r="H6" s="42"/>
      <c r="I6" s="43">
        <v>1</v>
      </c>
      <c r="J6" s="15" t="s">
        <v>34</v>
      </c>
      <c r="K6" s="15" t="s">
        <v>30</v>
      </c>
      <c r="L6" s="23" t="str">
        <f t="shared" si="0"/>
        <v>Green</v>
      </c>
    </row>
    <row r="7" spans="1:12" ht="20.399999999999999" customHeight="1" x14ac:dyDescent="0.5">
      <c r="A7" s="14" t="str" cm="1">
        <f t="array" ref="A7">_xll.CASTCHAT(D7)</f>
        <v>The London Eye</v>
      </c>
      <c r="B7" s="40" t="str">
        <f>_xll.CASTPICTURE("61acebde-f6af-43bb-bf32-3d3c14e34fbb")</f>
        <v>{Image Bin}</v>
      </c>
      <c r="C7" s="41" t="str" cm="1">
        <f t="array" aca="1" ref="C7" ca="1">IF(ISBLANK(G7),_xll.CASTBUTTON("Visited",_xll.DOSETVALUES("Visited",K7),_xll.DOSETVALUES(TODAY(),G7),_xll.DOSETVALUES(I7+1,I7)),_xll.CASTBUTTON("Visited",_xll.DOSETVALUES("Visited",K7),_xll.DOSETVALUES(TODAY(),H7),_xll.DOSETVALUES(I7+1,I7)))</f>
        <v>Visited</v>
      </c>
      <c r="D7" s="15" t="s">
        <v>11</v>
      </c>
      <c r="E7" s="21" t="s">
        <v>49</v>
      </c>
      <c r="F7" s="22" t="s">
        <v>18</v>
      </c>
      <c r="G7" s="42">
        <v>45330</v>
      </c>
      <c r="H7" s="42"/>
      <c r="I7" s="43">
        <v>1</v>
      </c>
      <c r="J7" s="15" t="s">
        <v>35</v>
      </c>
      <c r="K7" s="15" t="s">
        <v>30</v>
      </c>
      <c r="L7" s="23" t="str">
        <f t="shared" si="0"/>
        <v>Green</v>
      </c>
    </row>
    <row r="8" spans="1:12" ht="20.399999999999999" customHeight="1" x14ac:dyDescent="0.5">
      <c r="A8" s="14" t="str" cm="1">
        <f t="array" ref="A8">_xll.CASTCHAT(D8)</f>
        <v>Hyde Park</v>
      </c>
      <c r="B8" s="40" t="str">
        <f>_xll.CASTPICTURE("404d9a7c-e673-46a9-b403-fa053882a953")</f>
        <v>{Image Bin}</v>
      </c>
      <c r="C8" s="41" t="str" cm="1">
        <f t="array" aca="1" ref="C8" ca="1">IF(ISBLANK(G8),_xll.CASTBUTTON("Visited",_xll.DOSETVALUES("Visited",K8),_xll.DOSETVALUES(TODAY(),G8),_xll.DOSETVALUES(I8+1,I8)),_xll.CASTBUTTON("Visited",_xll.DOSETVALUES("Visited",K8),_xll.DOSETVALUES(TODAY(),H8),_xll.DOSETVALUES(I8+1,I8)))</f>
        <v>Visited</v>
      </c>
      <c r="D8" s="15" t="s">
        <v>12</v>
      </c>
      <c r="E8" s="21"/>
      <c r="F8" s="22" t="s">
        <v>19</v>
      </c>
      <c r="G8" s="42">
        <v>45342</v>
      </c>
      <c r="H8" s="42"/>
      <c r="I8" s="43">
        <v>1</v>
      </c>
      <c r="J8" s="15" t="s">
        <v>35</v>
      </c>
      <c r="K8" s="15" t="s">
        <v>30</v>
      </c>
      <c r="L8" s="23" t="str">
        <f t="shared" si="0"/>
        <v>Green</v>
      </c>
    </row>
    <row r="9" spans="1:12" ht="20.399999999999999" customHeight="1" x14ac:dyDescent="0.5">
      <c r="A9" s="14" t="str" cm="1">
        <f t="array" ref="A9">_xll.CASTCHAT(D9)</f>
        <v>Globe Theatre</v>
      </c>
      <c r="B9" s="40" t="str">
        <f>_xll.CASTPICTURE("4af31a36-7046-41e2-942c-6fb50af3bb49")</f>
        <v>{Image Bin}</v>
      </c>
      <c r="C9" s="41" t="str" cm="1">
        <f t="array" aca="1" ref="C9" ca="1">IF(ISBLANK(G9),_xll.CASTBUTTON("Visited",_xll.DOSETVALUES("Visited",K9),_xll.DOSETVALUES(TODAY(),G9),_xll.DOSETVALUES(I9+1,I9)),_xll.CASTBUTTON("Visited",_xll.DOSETVALUES("Visited",K9),_xll.DOSETVALUES(TODAY(),H9),_xll.DOSETVALUES(I9+1,I9)))</f>
        <v>Visited</v>
      </c>
      <c r="D9" s="15" t="s">
        <v>13</v>
      </c>
      <c r="E9" s="21"/>
      <c r="F9" s="22" t="s">
        <v>20</v>
      </c>
      <c r="G9" s="42">
        <v>45853</v>
      </c>
      <c r="H9" s="42"/>
      <c r="I9" s="43">
        <v>1</v>
      </c>
      <c r="J9" s="15" t="s">
        <v>33</v>
      </c>
      <c r="K9" s="15" t="s">
        <v>30</v>
      </c>
      <c r="L9" s="23" t="str">
        <f t="shared" si="0"/>
        <v>Green</v>
      </c>
    </row>
    <row r="10" spans="1:12" ht="20.399999999999999" customHeight="1" x14ac:dyDescent="0.5">
      <c r="A10" s="14" t="str" cm="1">
        <f t="array" ref="A10">_xll.CASTCHAT(D10)</f>
        <v>Victoria and Albert Museum</v>
      </c>
      <c r="B10" s="40" t="str">
        <f>_xll.CASTPICTURE("796f4cca-60fd-485a-a1c4-8420ce89a7f2")</f>
        <v>{Image Bin}</v>
      </c>
      <c r="C10" s="41" t="str" cm="1">
        <f t="array" aca="1" ref="C10" ca="1">IF(ISBLANK(G10),_xll.CASTBUTTON("Visited",_xll.DOSETVALUES("Visited",K10),_xll.DOSETVALUES(TODAY(),G10),_xll.DOSETVALUES(I10+1,I10)),_xll.CASTBUTTON("Visited",_xll.DOSETVALUES("Visited",K10),_xll.DOSETVALUES(TODAY(),H10),_xll.DOSETVALUES(I10+1,I10)))</f>
        <v>Visited</v>
      </c>
      <c r="D10" s="15" t="s">
        <v>14</v>
      </c>
      <c r="E10" s="21"/>
      <c r="F10" s="22" t="s">
        <v>22</v>
      </c>
      <c r="G10" s="42"/>
      <c r="H10" s="42"/>
      <c r="I10" s="43"/>
      <c r="J10" s="15" t="s">
        <v>34</v>
      </c>
      <c r="K10" s="15" t="s">
        <v>44</v>
      </c>
      <c r="L10" s="23" t="str">
        <f t="shared" si="0"/>
        <v>Red</v>
      </c>
    </row>
    <row r="11" spans="1:12" ht="20.399999999999999" customHeight="1" x14ac:dyDescent="0.5">
      <c r="A11" s="14" t="str" cm="1">
        <f t="array" ref="A11">_xll.CASTCHAT(D11)</f>
        <v>Covent Garden</v>
      </c>
      <c r="B11" s="40" t="str">
        <f>_xll.CASTPICTURE("55302f94-7942-4c31-b6c8-7bdc78a42fb8")</f>
        <v>{Image Bin}</v>
      </c>
      <c r="C11" s="41" t="str" cm="1">
        <f t="array" aca="1" ref="C11" ca="1">IF(ISBLANK(G11),_xll.CASTBUTTON("Visited",_xll.DOSETVALUES("Visited",K11),_xll.DOSETVALUES(TODAY(),G11),_xll.DOSETVALUES(I11+1,I11)),_xll.CASTBUTTON("Visited",_xll.DOSETVALUES("Visited",K11),_xll.DOSETVALUES(TODAY(),H11),_xll.DOSETVALUES(I11+1,I11)))</f>
        <v>Visited</v>
      </c>
      <c r="D11" s="15" t="s">
        <v>15</v>
      </c>
      <c r="E11" s="21"/>
      <c r="F11" s="22" t="s">
        <v>23</v>
      </c>
      <c r="G11" s="42">
        <v>45853</v>
      </c>
      <c r="H11" s="42"/>
      <c r="I11" s="43">
        <v>1</v>
      </c>
      <c r="J11" s="15" t="s">
        <v>36</v>
      </c>
      <c r="K11" s="15" t="s">
        <v>30</v>
      </c>
      <c r="L11" s="23" t="str">
        <f t="shared" si="0"/>
        <v>Green</v>
      </c>
    </row>
    <row r="12" spans="1:12" ht="20.399999999999999" customHeight="1" x14ac:dyDescent="0.5">
      <c r="A12" s="14" t="str" cm="1">
        <f t="array" ref="A12">_xll.CASTCHAT(D12)</f>
        <v>St. Paul's Cathedral</v>
      </c>
      <c r="B12" s="40" t="str">
        <f>_xll.CASTPICTURE("da8890f4-076f-47b6-93e4-364076795c54")</f>
        <v>{Image Bin}</v>
      </c>
      <c r="C12" s="41" t="str" cm="1">
        <f t="array" aca="1" ref="C12" ca="1">IF(ISBLANK(G12),_xll.CASTBUTTON("Visited",_xll.DOSETVALUES("Visited",K12),_xll.DOSETVALUES(TODAY(),G12),_xll.DOSETVALUES(I12+1,I12)),_xll.CASTBUTTON("Visited",_xll.DOSETVALUES("Visited",K12),_xll.DOSETVALUES(TODAY(),H12),_xll.DOSETVALUES(I12+1,I12)))</f>
        <v>Visited</v>
      </c>
      <c r="D12" s="15" t="s">
        <v>52</v>
      </c>
      <c r="E12" s="21"/>
      <c r="F12" s="22" t="s">
        <v>24</v>
      </c>
      <c r="G12" s="42"/>
      <c r="H12" s="42"/>
      <c r="I12" s="43"/>
      <c r="J12" s="15" t="s">
        <v>37</v>
      </c>
      <c r="K12" s="15" t="s">
        <v>44</v>
      </c>
      <c r="L12" s="23" t="str">
        <f t="shared" si="0"/>
        <v>Red</v>
      </c>
    </row>
    <row r="13" spans="1:12" ht="20.399999999999999" customHeight="1" x14ac:dyDescent="0.5">
      <c r="A13" s="14" t="str" cm="1">
        <f t="array" ref="A13">_xll.CASTCHAT(D13)</f>
        <v>Camden Market</v>
      </c>
      <c r="B13" s="40" t="str">
        <f>_xll.CASTPICTURE("a0c09604-eb60-451c-ba6f-52646e73dfc3")</f>
        <v>{Image Bin}</v>
      </c>
      <c r="C13" s="41" t="str" cm="1">
        <f t="array" aca="1" ref="C13" ca="1">IF(ISBLANK(G13),_xll.CASTBUTTON("Visited",_xll.DOSETVALUES("Visited",K13),_xll.DOSETVALUES(TODAY(),G13),_xll.DOSETVALUES(I13+1,I13)),_xll.CASTBUTTON("Visited",_xll.DOSETVALUES("Visited",K13),_xll.DOSETVALUES(TODAY(),H13),_xll.DOSETVALUES(I13+1,I13)))</f>
        <v>Visited</v>
      </c>
      <c r="D13" s="15" t="s">
        <v>16</v>
      </c>
      <c r="E13" s="21"/>
      <c r="F13" s="22" t="s">
        <v>25</v>
      </c>
      <c r="G13" s="42"/>
      <c r="H13" s="42"/>
      <c r="I13" s="43"/>
      <c r="J13" s="15" t="s">
        <v>36</v>
      </c>
      <c r="K13" s="15" t="s">
        <v>44</v>
      </c>
      <c r="L13" s="23" t="str">
        <f t="shared" si="0"/>
        <v>Red</v>
      </c>
    </row>
    <row r="14" spans="1:12" ht="20.399999999999999" customHeight="1" x14ac:dyDescent="0.5">
      <c r="A14" s="14" t="str" cm="1">
        <f t="array" ref="A14">_xll.CASTCHAT(D14)</f>
        <v>The Shard (Aqua)</v>
      </c>
      <c r="B14" s="40" t="str">
        <f>_xll.CASTPICTURE("1cc869a8-a956-4cb6-87f1-4585c220d52f")</f>
        <v>{Image Bin}</v>
      </c>
      <c r="C14" s="41" t="str" cm="1">
        <f t="array" aca="1" ref="C14" ca="1">IF(ISBLANK(G14),_xll.CASTBUTTON("Visited",_xll.DOSETVALUES("Visited",K14),_xll.DOSETVALUES(TODAY(),G14),_xll.DOSETVALUES(I14+1,I14)),_xll.CASTBUTTON("Visited",_xll.DOSETVALUES("Visited",K14),_xll.DOSETVALUES(TODAY(),H14),_xll.DOSETVALUES(I14+1,I14)))</f>
        <v>Visited</v>
      </c>
      <c r="D14" s="15" t="s">
        <v>40</v>
      </c>
      <c r="E14" s="21"/>
      <c r="F14" s="22" t="s">
        <v>26</v>
      </c>
      <c r="G14" s="42"/>
      <c r="H14" s="42"/>
      <c r="I14" s="43"/>
      <c r="J14" s="15" t="s">
        <v>39</v>
      </c>
      <c r="K14" s="15" t="s">
        <v>44</v>
      </c>
      <c r="L14" s="23" t="str">
        <f t="shared" si="0"/>
        <v>Red</v>
      </c>
    </row>
    <row r="15" spans="1:12" ht="20.399999999999999" customHeight="1" x14ac:dyDescent="0.5">
      <c r="A15" s="14" t="str" cm="1">
        <f t="array" ref="A15">_xll.CASTCHAT(D15)</f>
        <v>Kensington Palace</v>
      </c>
      <c r="B15" s="40" t="str">
        <f>_xll.CASTPICTURE("ce4b878b-02fb-4913-8f76-cd71dea78e4b")</f>
        <v>{Image Bin}</v>
      </c>
      <c r="C15" s="41" t="str" cm="1">
        <f t="array" aca="1" ref="C15" ca="1">IF(ISBLANK(G15),_xll.CASTBUTTON("Visited",_xll.DOSETVALUES("Visited",K15),_xll.DOSETVALUES(TODAY(),G15),_xll.DOSETVALUES(I15+1,I15)),_xll.CASTBUTTON("Visited",_xll.DOSETVALUES("Visited",K15),_xll.DOSETVALUES(TODAY(),H15),_xll.DOSETVALUES(I15+1,I15)))</f>
        <v>Visited</v>
      </c>
      <c r="D15" s="15" t="s">
        <v>17</v>
      </c>
      <c r="E15" s="21"/>
      <c r="F15" s="22" t="s">
        <v>27</v>
      </c>
      <c r="G15" s="42"/>
      <c r="H15" s="42"/>
      <c r="I15" s="43"/>
      <c r="J15" s="15" t="s">
        <v>37</v>
      </c>
      <c r="K15" s="15" t="s">
        <v>44</v>
      </c>
      <c r="L15" s="23" t="str">
        <f t="shared" si="0"/>
        <v>Red</v>
      </c>
    </row>
  </sheetData>
  <dataValidations count="3">
    <dataValidation type="list" allowBlank="1" showInputMessage="1" showErrorMessage="1" sqref="K2:K15" xr:uid="{B55D3DA0-31DF-4835-BCE6-E9A21C3884C8}">
      <formula1>"Not Visited, Visited"</formula1>
    </dataValidation>
    <dataValidation type="list" allowBlank="1" showInputMessage="1" showErrorMessage="1" sqref="A2:A15 J2:J15 L2:L15" xr:uid="{21291825-9FFC-41D6-82DC-D230E37B2690}">
      <formula1>Category</formula1>
    </dataValidation>
    <dataValidation type="list" allowBlank="1" showInputMessage="1" showErrorMessage="1" sqref="E2:E15" xr:uid="{07449317-25AD-4AEF-8A58-2779AE60558E}">
      <formula1>Rating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4F7CB-2E7D-4A59-8E99-AEDCD84D88BF}">
  <sheetPr codeName="Sheet3"/>
  <dimension ref="A1:P10"/>
  <sheetViews>
    <sheetView zoomScale="70" zoomScaleNormal="70" workbookViewId="0">
      <selection activeCell="B10" sqref="B10"/>
    </sheetView>
  </sheetViews>
  <sheetFormatPr defaultColWidth="8.6640625" defaultRowHeight="30" customHeight="1" x14ac:dyDescent="0.65"/>
  <cols>
    <col min="1" max="1" width="11.5234375" style="8" bestFit="1" customWidth="1"/>
    <col min="2" max="2" width="17.140625" style="9" customWidth="1"/>
    <col min="3" max="3" width="17.6640625" style="9" customWidth="1"/>
    <col min="4" max="4" width="8.6640625" style="9"/>
    <col min="5" max="5" width="25.5234375" style="9" customWidth="1"/>
    <col min="6" max="8" width="8.6640625" style="9"/>
    <col min="9" max="9" width="11.5234375" style="8" bestFit="1" customWidth="1"/>
    <col min="10" max="16384" width="8.6640625" style="8"/>
  </cols>
  <sheetData>
    <row r="1" spans="1:16" ht="30" customHeight="1" x14ac:dyDescent="0.65">
      <c r="A1" s="26" t="str">
        <f>_xll.CASTCOLUMNNAME(Attractions!$D:$D)</f>
        <v>Attraction</v>
      </c>
      <c r="B1" s="45" t="str">
        <f>_xll.CASTCOLUMNVALUE(Attractions!$D:$D)</f>
        <v>Value: Attraction</v>
      </c>
      <c r="C1" s="45"/>
      <c r="D1" s="45"/>
      <c r="E1" s="24"/>
      <c r="F1" s="24"/>
      <c r="G1" s="24"/>
      <c r="H1" s="24"/>
    </row>
    <row r="2" spans="1:16" ht="30" customHeight="1" x14ac:dyDescent="0.65">
      <c r="A2" s="26" t="str">
        <f>_xll.CASTCOLUMNNAME(Attractions!$E:$E)</f>
        <v>Rating</v>
      </c>
      <c r="B2" s="27" t="str">
        <f>_xll.CASTCOLUMNVALUE(Attractions!$E:$E)</f>
        <v>Value: Rating</v>
      </c>
      <c r="C2" s="28"/>
      <c r="D2" s="28"/>
      <c r="E2" s="24"/>
      <c r="F2" s="24"/>
      <c r="G2" s="24"/>
      <c r="H2" s="24"/>
    </row>
    <row r="3" spans="1:16" ht="30" customHeight="1" x14ac:dyDescent="0.65">
      <c r="A3" s="26" t="str">
        <f>_xll.CASTCOLUMNNAME(Attractions!$B:$B)</f>
        <v>Photos</v>
      </c>
      <c r="B3" s="28" t="str">
        <f>_xll.CASTCOLUMNVALUE(Attractions!$B:$B)</f>
        <v>Value: Photos</v>
      </c>
      <c r="C3" s="28"/>
      <c r="D3" s="28"/>
      <c r="E3" s="24"/>
      <c r="F3" s="24"/>
      <c r="G3" s="24"/>
      <c r="H3" s="24"/>
    </row>
    <row r="4" spans="1:16" ht="23.6" x14ac:dyDescent="0.65">
      <c r="A4" s="29"/>
      <c r="C4" s="27"/>
      <c r="D4" s="27"/>
      <c r="E4" s="5"/>
      <c r="F4" s="5"/>
      <c r="G4" s="5"/>
      <c r="H4" s="5"/>
    </row>
    <row r="5" spans="1:16" ht="30" customHeight="1" x14ac:dyDescent="0.65">
      <c r="A5" s="26" t="str">
        <f>_xll.CASTCOLUMNNAME(Attractions!J:J)</f>
        <v>Category</v>
      </c>
      <c r="B5" s="45" t="str">
        <f>_xll.CASTCOLUMNVALUE(Attractions!J:J)</f>
        <v>Value: Category</v>
      </c>
      <c r="C5" s="45"/>
      <c r="D5" s="45"/>
      <c r="E5" s="5"/>
      <c r="F5" s="5"/>
      <c r="G5" s="5"/>
      <c r="H5" s="5"/>
    </row>
    <row r="6" spans="1:16" ht="30" customHeight="1" x14ac:dyDescent="0.65">
      <c r="A6" s="26" t="str">
        <f>_xll.CASTCOLUMNNAME(Attractions!$F:$F)</f>
        <v>Location</v>
      </c>
      <c r="B6" s="46" t="str">
        <f>_xll.CASTCOLUMNVALUE(Attractions!$F:$F)</f>
        <v>Value: Location</v>
      </c>
      <c r="C6" s="46"/>
      <c r="D6" s="46"/>
      <c r="E6" s="24"/>
      <c r="F6" s="24"/>
      <c r="G6" s="24"/>
      <c r="H6" s="24"/>
    </row>
    <row r="7" spans="1:16" ht="30" customHeight="1" x14ac:dyDescent="0.65">
      <c r="A7" s="26" t="str">
        <f>_xll.CASTCOLUMNNAME(Attractions!$G:$G)</f>
        <v>First Visited</v>
      </c>
      <c r="B7" s="30" t="str">
        <f>_xll.CASTCOLUMNVALUE(Attractions!$G:$G)</f>
        <v>Value: First Visited</v>
      </c>
      <c r="C7" s="27"/>
      <c r="D7" s="31"/>
      <c r="E7" s="8"/>
      <c r="F7" s="5"/>
      <c r="G7" s="5"/>
      <c r="H7" s="5"/>
      <c r="K7" s="6"/>
      <c r="L7" s="6"/>
      <c r="M7" s="6"/>
      <c r="N7" s="6"/>
      <c r="O7" s="6"/>
      <c r="P7" s="6"/>
    </row>
    <row r="8" spans="1:16" ht="30" customHeight="1" x14ac:dyDescent="0.65">
      <c r="A8" s="26" t="str">
        <f>_xll.CASTCOLUMNNAME(Attractions!$H:$H)</f>
        <v>Last Visited</v>
      </c>
      <c r="B8" s="30" t="str">
        <f>_xll.CASTCOLUMNVALUE(Attractions!$H:$H)</f>
        <v>Value: Last Visited</v>
      </c>
      <c r="C8" s="27"/>
      <c r="D8" s="31"/>
      <c r="E8" s="8"/>
      <c r="F8" s="5"/>
      <c r="G8" s="5"/>
      <c r="H8" s="5"/>
      <c r="K8" s="6"/>
      <c r="L8" s="6"/>
      <c r="M8" s="6"/>
      <c r="N8" s="6"/>
      <c r="O8" s="6"/>
      <c r="P8" s="6"/>
    </row>
    <row r="9" spans="1:16" ht="30" customHeight="1" x14ac:dyDescent="0.65">
      <c r="A9" s="25"/>
      <c r="B9" s="25"/>
      <c r="C9" s="5"/>
      <c r="D9" s="8"/>
      <c r="E9" s="8"/>
      <c r="F9" s="5"/>
      <c r="G9" s="5"/>
      <c r="H9" s="5"/>
      <c r="K9" s="7"/>
      <c r="L9" s="7"/>
      <c r="M9" s="7"/>
      <c r="N9" s="7"/>
      <c r="O9" s="7"/>
      <c r="P9" s="7"/>
    </row>
    <row r="10" spans="1:16" ht="45.65" customHeight="1" x14ac:dyDescent="0.65">
      <c r="B10" s="44" t="str" cm="1">
        <f t="array" ref="B10">_xll.CASTSOURCEVALUE(Attractions!C:C)</f>
        <v>Value: Add Visit</v>
      </c>
    </row>
  </sheetData>
  <mergeCells count="3">
    <mergeCell ref="B5:D5"/>
    <mergeCell ref="B6:D6"/>
    <mergeCell ref="B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40BCB-D4A4-4875-857D-25660CAA50E8}">
  <sheetPr codeName="Sheet4"/>
  <dimension ref="A1:I17"/>
  <sheetViews>
    <sheetView workbookViewId="0">
      <selection activeCell="F2" sqref="F2:H2"/>
    </sheetView>
  </sheetViews>
  <sheetFormatPr defaultColWidth="8.6640625" defaultRowHeight="23.15" x14ac:dyDescent="0.6"/>
  <cols>
    <col min="1" max="1" width="10.80859375" style="4" bestFit="1" customWidth="1"/>
    <col min="2" max="2" width="29.5234375" style="4" customWidth="1"/>
    <col min="3" max="3" width="12.140625" style="3" bestFit="1" customWidth="1"/>
    <col min="4" max="4" width="17.140625" style="3" bestFit="1" customWidth="1"/>
    <col min="5" max="5" width="1.5234375" style="3" customWidth="1"/>
    <col min="6" max="6" width="12.94921875" style="3" customWidth="1"/>
    <col min="7" max="7" width="17.140625" style="3" bestFit="1" customWidth="1"/>
    <col min="8" max="8" width="12.140625" style="3" bestFit="1" customWidth="1"/>
    <col min="9" max="9" width="17.140625" style="3" bestFit="1" customWidth="1"/>
    <col min="10" max="16384" width="8.6640625" style="3"/>
  </cols>
  <sheetData>
    <row r="1" spans="1:9" ht="23.6" thickBot="1" x14ac:dyDescent="0.65">
      <c r="A1" s="4" t="s">
        <v>41</v>
      </c>
    </row>
    <row r="2" spans="1:9" ht="23.6" thickTop="1" x14ac:dyDescent="0.6">
      <c r="A2" s="47" t="str">
        <f>_xll.CASTSOURCEVALUE(Attractions!$B:$B)</f>
        <v>Value: Photos</v>
      </c>
      <c r="B2" s="48"/>
      <c r="C2" s="48"/>
      <c r="D2" s="49"/>
      <c r="F2" s="58" t="str">
        <f>_xll.CASTSOURCEVALUE(Attractions!$D:$D)</f>
        <v>Value: Attraction</v>
      </c>
      <c r="G2" s="58"/>
      <c r="H2" s="58"/>
      <c r="I2" s="36"/>
    </row>
    <row r="3" spans="1:9" ht="24" customHeight="1" x14ac:dyDescent="0.6">
      <c r="A3" s="50"/>
      <c r="B3" s="51"/>
      <c r="C3" s="51"/>
      <c r="D3" s="52"/>
      <c r="F3" s="34" t="str">
        <f>IF(_xll.CASTSOURCEVALUE(Attractions!$E:$E)="","",_xll.CASTSOURCEVALUE(Attractions!$E:$E))</f>
        <v>Value: Rating</v>
      </c>
      <c r="G3" s="34"/>
      <c r="H3" s="34"/>
      <c r="I3" s="32"/>
    </row>
    <row r="4" spans="1:9" ht="24" customHeight="1" x14ac:dyDescent="0.6">
      <c r="A4" s="50"/>
      <c r="B4" s="51"/>
      <c r="C4" s="51"/>
      <c r="D4" s="52"/>
      <c r="F4" s="34" t="str">
        <f>_xll.CASTSOURCEVALUE(Attractions!K:K)</f>
        <v>Value: Visited</v>
      </c>
      <c r="G4" s="33"/>
      <c r="H4" s="33"/>
      <c r="I4" s="33"/>
    </row>
    <row r="5" spans="1:9" x14ac:dyDescent="0.6">
      <c r="A5" s="50"/>
      <c r="B5" s="51"/>
      <c r="C5" s="51"/>
      <c r="D5" s="52"/>
      <c r="F5" s="32" t="str">
        <f>_xll.CASTSOURCEVALUE(Attractions!$A:$A)</f>
        <v>Value: Notes</v>
      </c>
      <c r="G5" s="33"/>
      <c r="H5" s="34"/>
      <c r="I5" s="34"/>
    </row>
    <row r="6" spans="1:9" x14ac:dyDescent="0.6">
      <c r="A6" s="50"/>
      <c r="B6" s="51"/>
      <c r="C6" s="51"/>
      <c r="D6" s="52"/>
    </row>
    <row r="7" spans="1:9" ht="23.6" x14ac:dyDescent="0.65">
      <c r="A7" s="50"/>
      <c r="B7" s="51"/>
      <c r="C7" s="51"/>
      <c r="D7" s="52"/>
      <c r="F7"/>
    </row>
    <row r="8" spans="1:9" x14ac:dyDescent="0.6">
      <c r="A8" s="50"/>
      <c r="B8" s="51"/>
      <c r="C8" s="51"/>
      <c r="D8" s="52"/>
      <c r="F8" s="33"/>
      <c r="G8" s="56"/>
      <c r="H8" s="56"/>
      <c r="I8" s="56"/>
    </row>
    <row r="9" spans="1:9" x14ac:dyDescent="0.6">
      <c r="A9" s="50"/>
      <c r="B9" s="51"/>
      <c r="C9" s="51"/>
      <c r="D9" s="52"/>
      <c r="F9" s="35" t="str">
        <f>_xll.CASTSOURCENAME(Attractions!$F:$F)&amp;":"</f>
        <v>Location:</v>
      </c>
      <c r="G9" s="57" t="str">
        <f>_xll.CASTSOURCEVALUE(Attractions!$F:$F)</f>
        <v>Value: Location</v>
      </c>
      <c r="H9" s="57"/>
      <c r="I9" s="57"/>
    </row>
    <row r="10" spans="1:9" x14ac:dyDescent="0.6">
      <c r="A10" s="50"/>
      <c r="B10" s="51"/>
      <c r="C10" s="51"/>
      <c r="D10" s="52"/>
      <c r="F10" s="35" t="str">
        <f>_xll.CASTSOURCENAME(Attractions!$G:$G)&amp;":"</f>
        <v>First Visited:</v>
      </c>
      <c r="G10" s="38" t="str">
        <f>IF(_xll.CASTSOURCEVALUE(Attractions!$G:$G)="","",_xll.CASTSOURCEVALUE(Attractions!$G:$G))</f>
        <v>Value: First Visited</v>
      </c>
      <c r="H10" s="37"/>
      <c r="I10" s="37"/>
    </row>
    <row r="11" spans="1:9" x14ac:dyDescent="0.6">
      <c r="A11" s="50"/>
      <c r="B11" s="51"/>
      <c r="C11" s="51"/>
      <c r="D11" s="52"/>
      <c r="F11" s="35" t="str">
        <f>IF(_xll.CASTSOURCEVALUE(Attractions!$H:$H)="","",_xll.CASTSOURCENAME(Attractions!$H:$H)&amp;":")</f>
        <v>Last Visited:</v>
      </c>
      <c r="G11" s="38" t="str">
        <f>IF(_xll.CASTSOURCEVALUE(Attractions!$H:$H)="","",_xll.CASTSOURCEVALUE(Attractions!$H:$H))</f>
        <v>Value: Last Visited</v>
      </c>
      <c r="H11" s="37"/>
      <c r="I11" s="37"/>
    </row>
    <row r="12" spans="1:9" x14ac:dyDescent="0.6">
      <c r="A12" s="50"/>
      <c r="B12" s="51"/>
      <c r="C12" s="51"/>
      <c r="D12" s="52"/>
      <c r="F12" s="35" t="str">
        <f>_xll.CASTSOURCENAME(Attractions!$I:$I)&amp;":"</f>
        <v>#Visits:</v>
      </c>
      <c r="G12" s="39" t="str" cm="1">
        <f t="array" ref="G12">_xll.CASTSOURCEVALUE(Attractions!$I:$I)</f>
        <v>Value: #Visits</v>
      </c>
    </row>
    <row r="13" spans="1:9" x14ac:dyDescent="0.6">
      <c r="A13" s="50"/>
      <c r="B13" s="51"/>
      <c r="C13" s="51"/>
      <c r="D13" s="52"/>
    </row>
    <row r="14" spans="1:9" x14ac:dyDescent="0.6">
      <c r="A14" s="50"/>
      <c r="B14" s="51"/>
      <c r="C14" s="51"/>
      <c r="D14" s="52"/>
    </row>
    <row r="15" spans="1:9" x14ac:dyDescent="0.6">
      <c r="A15" s="50"/>
      <c r="B15" s="51"/>
      <c r="C15" s="51"/>
      <c r="D15" s="52"/>
    </row>
    <row r="16" spans="1:9" ht="23.6" thickBot="1" x14ac:dyDescent="0.65">
      <c r="A16" s="53"/>
      <c r="B16" s="54"/>
      <c r="C16" s="54"/>
      <c r="D16" s="55"/>
    </row>
    <row r="17" ht="23.6" thickTop="1" x14ac:dyDescent="0.6"/>
  </sheetData>
  <mergeCells count="4">
    <mergeCell ref="A2:D16"/>
    <mergeCell ref="G8:I8"/>
    <mergeCell ref="G9:I9"/>
    <mergeCell ref="F2:H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3ED71-CB71-491B-A412-454F2B4B9506}">
  <sheetPr codeName="Sheet5"/>
  <dimension ref="A1:H1"/>
  <sheetViews>
    <sheetView workbookViewId="0">
      <selection activeCell="B10" sqref="B10"/>
    </sheetView>
  </sheetViews>
  <sheetFormatPr defaultRowHeight="23.6" x14ac:dyDescent="0.65"/>
  <cols>
    <col min="1" max="1" width="10.5234375" customWidth="1"/>
    <col min="2" max="2" width="32.6640625" bestFit="1" customWidth="1"/>
    <col min="3" max="3" width="5.5234375" customWidth="1"/>
    <col min="4" max="4" width="10.5234375" customWidth="1"/>
    <col min="5" max="5" width="25.5234375" customWidth="1"/>
    <col min="6" max="6" width="5.5234375" customWidth="1"/>
    <col min="7" max="7" width="10.5234375" customWidth="1"/>
    <col min="8" max="8" width="25.5234375" customWidth="1"/>
  </cols>
  <sheetData>
    <row r="1" spans="1:8" x14ac:dyDescent="0.65">
      <c r="A1" s="1" t="str">
        <f>_xll.CASTCOLUMNNAME(Attractions[[#All],[Category]])</f>
        <v>Category</v>
      </c>
      <c r="B1" s="2" t="str">
        <f>_xll.CASTCOLUMNVALUE(Attractions[[#All],[Category]])</f>
        <v>Value: Category</v>
      </c>
      <c r="C1" s="2"/>
      <c r="D1" s="1" t="str">
        <f>_xll.CASTCOLUMNNAME(Attractions[[#All],[Pins]])</f>
        <v>Pins</v>
      </c>
      <c r="E1" s="2" t="str">
        <f>_xll.CASTCOLUMNVALUE(Attractions[[#All],[Pins]])</f>
        <v>Value: Pins</v>
      </c>
      <c r="G1" s="1" t="str">
        <f>_xll.CASTCOLUMNNAME(Attractions[[#All],[Rating]])</f>
        <v>Rating</v>
      </c>
      <c r="H1" s="2" t="str">
        <f>_xll.CASTCOLUMNVALUE(Attractions[[#All],[Rating]])</f>
        <v>Value: Rating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8DC99-32C1-4C46-9697-E6FE95241546}">
  <sheetPr codeName="Sheet6"/>
  <dimension ref="A2:C7"/>
  <sheetViews>
    <sheetView workbookViewId="0"/>
  </sheetViews>
  <sheetFormatPr defaultRowHeight="23.6" x14ac:dyDescent="0.65"/>
  <cols>
    <col min="1" max="1" width="26.5234375" bestFit="1" customWidth="1"/>
    <col min="2" max="2" width="14.47265625" bestFit="1" customWidth="1"/>
    <col min="3" max="3" width="9.33203125" bestFit="1" customWidth="1"/>
  </cols>
  <sheetData>
    <row r="2" spans="1:3" x14ac:dyDescent="0.65">
      <c r="A2" t="s">
        <v>37</v>
      </c>
      <c r="B2" t="s">
        <v>48</v>
      </c>
      <c r="C2" t="s">
        <v>44</v>
      </c>
    </row>
    <row r="3" spans="1:3" x14ac:dyDescent="0.65">
      <c r="A3" t="s">
        <v>39</v>
      </c>
      <c r="B3" t="s">
        <v>49</v>
      </c>
      <c r="C3" t="s">
        <v>30</v>
      </c>
    </row>
    <row r="4" spans="1:3" x14ac:dyDescent="0.65">
      <c r="A4" t="s">
        <v>33</v>
      </c>
      <c r="B4" t="s">
        <v>50</v>
      </c>
    </row>
    <row r="5" spans="1:3" x14ac:dyDescent="0.65">
      <c r="A5" t="s">
        <v>38</v>
      </c>
      <c r="B5" t="s">
        <v>51</v>
      </c>
    </row>
    <row r="6" spans="1:3" x14ac:dyDescent="0.65">
      <c r="A6" t="s">
        <v>36</v>
      </c>
    </row>
    <row r="7" spans="1:3" x14ac:dyDescent="0.65">
      <c r="A7" t="s">
        <v>35</v>
      </c>
    </row>
  </sheetData>
  <sortState xmlns:xlrd2="http://schemas.microsoft.com/office/spreadsheetml/2017/richdata2" ref="A2:A7">
    <sortCondition ref="A2:A7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WorkbookPath>P:\Ambassadors\Celia Alves\Projects\Live Examples\London Trip\App Files</WorkbookPath>
</file>

<file path=customXml/itemProps1.xml><?xml version="1.0" encoding="utf-8"?>
<ds:datastoreItem xmlns:ds="http://schemas.openxmlformats.org/officeDocument/2006/customXml" ds:itemID="{7D8DD9DC-8875-454A-9DCB-F2C31F61605D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Attractions</vt:lpstr>
      <vt:lpstr>EditLayout</vt:lpstr>
      <vt:lpstr>DetailsLayout</vt:lpstr>
      <vt:lpstr>FilterLayout</vt:lpstr>
      <vt:lpstr>Ranges</vt:lpstr>
      <vt:lpstr>Category</vt:lpstr>
      <vt:lpstr>Rating</vt:lpstr>
      <vt:lpstr>Visited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Jason C</dc:creator>
  <cp:lastModifiedBy>Celia Alves</cp:lastModifiedBy>
  <dcterms:created xsi:type="dcterms:W3CDTF">2024-02-07T20:03:48Z</dcterms:created>
  <dcterms:modified xsi:type="dcterms:W3CDTF">2026-01-15T00:10:44Z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Path">
    <vt:lpwstr>{7D8DD9DC-8875-454A-9DCB-F2C31F61605D}</vt:lpwstr>
  </property>
  <property fmtid="{D5CDD505-2E9C-101B-9397-08002B2CF9AE}" pid="3" name="Last Edited">
    <vt:lpwstr>2026-01-15 12:10:44 AM +00:00</vt:lpwstr>
  </property>
  <property fmtid="{D5CDD505-2E9C-101B-9397-08002B2CF9AE}" pid="4" name="Last Download Time">
    <vt:lpwstr>2025-07-15 10:32:40 PM +00:00</vt:lpwstr>
  </property>
  <property fmtid="{D5CDD505-2E9C-101B-9397-08002B2CF9AE}" pid="5" name="Last Upload Time">
    <vt:lpwstr>2025-07-16 9:18:36 AM -04:00</vt:lpwstr>
  </property>
  <property fmtid="{D5CDD505-2E9C-101B-9397-08002B2CF9AE}" pid="6" name="current_appId">
    <vt:lpwstr>12bf5432-ee40-4ec2-8ff9-b3020169f4b6</vt:lpwstr>
  </property>
</Properties>
</file>